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'1.3.'!$B$2:$O$47</definedName>
    <definedName name="_xlnm.Print_Area" localSheetId="3">'1.4.'!$B$2:$Q$102</definedName>
    <definedName name="_xlnm.Print_Area" localSheetId="4">'1.5.'!$B$2:$M$83</definedName>
    <definedName name="_xlnm.Print_Area" localSheetId="5">'1.6.'!$B$2:$Q$69</definedName>
  </definedNames>
  <calcPr fullCalcOnLoad="1"/>
</workbook>
</file>

<file path=xl/sharedStrings.xml><?xml version="1.0" encoding="utf-8"?>
<sst xmlns="http://schemas.openxmlformats.org/spreadsheetml/2006/main" count="1151" uniqueCount="273">
  <si>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</si>
  <si>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</si>
  <si>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</si>
  <si>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</si>
  <si>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</si>
  <si>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</si>
  <si>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</si>
  <si>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</si>
  <si>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</si>
  <si>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</si>
  <si>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</si>
  <si>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</si>
  <si>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</si>
  <si>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</si>
  <si>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</si>
  <si>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</si>
  <si>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</si>
  <si>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</si>
  <si>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</si>
  <si>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</si>
  <si>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</si>
  <si>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</si>
  <si>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</si>
  <si>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</si>
  <si>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</si>
  <si>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</si>
  <si>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</si>
  <si>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</si>
  <si>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</si>
  <si>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</si>
  <si>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</si>
  <si>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</si>
  <si>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</si>
  <si>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</si>
  <si>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</si>
  <si>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</si>
  <si>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</si>
  <si>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</si>
  <si>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</si>
  <si>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</si>
  <si>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</si>
  <si>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</si>
  <si>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</si>
  <si>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</si>
  <si>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</si>
  <si>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</si>
  <si>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</si>
  <si>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</si>
  <si>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</si>
  <si>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</si>
  <si>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</si>
  <si>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</si>
  <si>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</si>
  <si>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</si>
  <si>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</si>
  <si>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</si>
  <si>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</si>
  <si>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</si>
  <si>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</si>
  <si>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</si>
  <si>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</si>
  <si>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</si>
  <si>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</si>
  <si>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</si>
  <si>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</si>
  <si>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</si>
  <si>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</si>
  <si>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</si>
  <si>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</si>
  <si>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</si>
  <si>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</si>
  <si>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</si>
  <si>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</si>
  <si>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</si>
  <si>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</si>
  <si>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</si>
  <si>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</si>
  <si>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</si>
  <si>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</si>
  <si>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</si>
  <si>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</si>
  <si>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</si>
  <si>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</si>
  <si>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</si>
  <si>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</si>
  <si>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</si>
  <si>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</si>
  <si>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</si>
  <si>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</si>
  <si>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</si>
  <si>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</si>
  <si>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</si>
  <si>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</si>
  <si>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</si>
  <si>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</si>
  <si>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</si>
  <si>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</si>
  <si>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</si>
  <si>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</si>
  <si>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</si>
  <si>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</si>
  <si>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</si>
  <si>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</si>
  <si>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</si>
  <si>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</si>
  <si>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</si>
  <si>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</si>
  <si>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</si>
  <si>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</si>
  <si>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</si>
  <si>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</si>
  <si>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</si>
  <si>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</si>
  <si>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</si>
  <si>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</si>
  <si>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</si>
  <si>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</si>
  <si>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</si>
  <si>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</si>
  <si>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</si>
  <si>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</si>
  <si>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</si>
  <si>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</si>
  <si>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</si>
  <si>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</si>
  <si>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</si>
  <si>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</si>
  <si>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</si>
  <si>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</si>
  <si>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</si>
  <si>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</si>
  <si>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</si>
  <si>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</si>
  <si>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</si>
  <si>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</si>
  <si>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</si>
  <si>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</si>
  <si>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</si>
  <si>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</si>
  <si>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</si>
  <si>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</si>
  <si>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</si>
  <si>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</si>
  <si>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</si>
  <si>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</si>
  <si>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</si>
  <si>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</si>
  <si>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</si>
  <si>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</si>
  <si>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</si>
  <si>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</si>
  <si>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</si>
  <si>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</si>
  <si>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</si>
  <si>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</si>
  <si>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</si>
  <si>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</si>
  <si>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</si>
  <si>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</si>
  <si>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</si>
  <si>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</si>
  <si>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</si>
  <si>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</si>
  <si>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</si>
  <si>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</si>
  <si>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</si>
  <si>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</si>
  <si>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</si>
  <si>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</si>
  <si>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</si>
  <si>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</si>
  <si>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</si>
  <si>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</si>
  <si>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</si>
  <si>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</si>
  <si>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</si>
  <si>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</si>
  <si>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</si>
  <si>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</si>
  <si>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</si>
  <si>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</si>
  <si>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</si>
  <si>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</si>
  <si>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</si>
  <si>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</si>
  <si>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</si>
  <si>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</si>
  <si>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</si>
  <si>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</si>
  <si>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</si>
  <si>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</si>
  <si>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</si>
  <si>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</si>
  <si>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</si>
  <si>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</si>
  <si>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</si>
  <si>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</si>
  <si>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</si>
  <si>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</si>
  <si>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</si>
  <si>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</si>
  <si>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</si>
  <si>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</si>
  <si>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</si>
  <si>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</si>
  <si>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</si>
  <si>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</si>
  <si>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</si>
  <si>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</si>
  <si>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</si>
  <si>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</si>
  <si>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</si>
  <si>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</si>
  <si>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</si>
  <si>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</si>
  <si>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</si>
  <si>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</si>
  <si>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</si>
  <si>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</si>
  <si>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</si>
  <si>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</si>
  <si>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</si>
  <si>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</si>
  <si>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</si>
  <si>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</si>
  <si>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</si>
  <si>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</si>
  <si>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</si>
  <si>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</si>
  <si>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</si>
  <si>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</si>
  <si>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</si>
  <si>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</si>
  <si>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</si>
  <si>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</si>
  <si>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</si>
  <si>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</si>
  <si>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</si>
  <si>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</si>
  <si>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</si>
  <si>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</si>
  <si>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</si>
  <si>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</si>
  <si>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</si>
  <si>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</si>
  <si>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</si>
  <si>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</si>
  <si>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</si>
  <si>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</si>
  <si>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</si>
  <si>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</si>
  <si>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</si>
  <si>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</si>
  <si>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</si>
  <si>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</si>
  <si>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</si>
  <si>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</si>
  <si>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</si>
  <si>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</si>
  <si>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</si>
  <si>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</si>
  <si>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</si>
  <si>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</si>
  <si>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</si>
  <si>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</si>
  <si>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</si>
  <si>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</si>
  <si>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</si>
  <si>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</si>
  <si>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2013 год</t>
  </si>
  <si>
    <t>МУП "Дюртюлинские Э и ТС"</t>
  </si>
  <si>
    <t>Давлетбаев Фикус Гималетдинович</t>
  </si>
  <si>
    <t xml:space="preserve">      Мустафин Ильшат Флитович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</si>
</sst>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3">
      <selection activeCell="D18" sqref="D18:D23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1" t="s">
        <v>52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8.75">
      <c r="A7" s="14" t="s">
        <v>5</v>
      </c>
      <c r="B7" s="61" t="s">
        <v>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ht="18.75">
      <c r="A8" s="14"/>
    </row>
    <row r="9" spans="1:16" ht="18.75">
      <c r="A9" s="14" t="s">
        <v>21</v>
      </c>
      <c r="H9" s="16"/>
      <c r="I9" s="16"/>
      <c r="J9" s="16"/>
      <c r="K9" s="16"/>
      <c r="L9" s="16"/>
      <c r="M9" s="16"/>
      <c r="N9" s="16"/>
      <c r="O9" s="17"/>
      <c r="P9" s="17"/>
    </row>
    <row r="10" spans="1:16" ht="18.75">
      <c r="A10" s="14" t="s">
        <v>22</v>
      </c>
      <c r="H10" s="16"/>
      <c r="I10" s="16"/>
      <c r="J10" s="16"/>
      <c r="K10" s="16"/>
      <c r="L10" s="16"/>
      <c r="M10" s="16"/>
      <c r="N10" s="16"/>
      <c r="O10" s="17"/>
      <c r="P10" s="17"/>
    </row>
    <row r="11" spans="1:16" ht="18.75">
      <c r="A11" s="14" t="s">
        <v>23</v>
      </c>
      <c r="H11" s="16"/>
      <c r="I11" s="16"/>
      <c r="J11" s="16"/>
      <c r="K11" s="16"/>
      <c r="L11" s="16"/>
      <c r="M11" s="16"/>
      <c r="N11" s="16"/>
      <c r="O11" s="17"/>
      <c r="P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/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3" t="s">
        <v>6</v>
      </c>
      <c r="B14" s="63" t="s">
        <v>7</v>
      </c>
      <c r="C14" s="63" t="s">
        <v>19</v>
      </c>
      <c r="D14" s="63" t="s">
        <v>34</v>
      </c>
      <c r="E14" s="62" t="s">
        <v>31</v>
      </c>
      <c r="F14" s="62"/>
      <c r="G14" s="62"/>
      <c r="H14" s="62"/>
      <c r="I14" s="62"/>
      <c r="J14" s="63" t="s">
        <v>35</v>
      </c>
      <c r="K14" s="62" t="s">
        <v>191</v>
      </c>
      <c r="L14" s="62"/>
      <c r="M14" s="62"/>
      <c r="N14" s="62"/>
      <c r="O14" s="62"/>
      <c r="P14" s="63" t="s">
        <v>150</v>
      </c>
    </row>
    <row r="15" spans="1:16" ht="32.25" customHeight="1">
      <c r="A15" s="64"/>
      <c r="B15" s="64"/>
      <c r="C15" s="64"/>
      <c r="D15" s="64"/>
      <c r="E15" s="63" t="s">
        <v>25</v>
      </c>
      <c r="F15" s="66" t="s">
        <v>170</v>
      </c>
      <c r="G15" s="67"/>
      <c r="H15" s="63" t="s">
        <v>27</v>
      </c>
      <c r="I15" s="63" t="s">
        <v>30</v>
      </c>
      <c r="J15" s="64"/>
      <c r="K15" s="63" t="s">
        <v>25</v>
      </c>
      <c r="L15" s="66" t="s">
        <v>170</v>
      </c>
      <c r="M15" s="67"/>
      <c r="N15" s="63" t="s">
        <v>27</v>
      </c>
      <c r="O15" s="63" t="s">
        <v>30</v>
      </c>
      <c r="P15" s="64"/>
    </row>
    <row r="16" spans="1:16" ht="256.5" customHeight="1">
      <c r="A16" s="65"/>
      <c r="B16" s="65"/>
      <c r="C16" s="65"/>
      <c r="D16" s="65"/>
      <c r="E16" s="65"/>
      <c r="F16" s="1" t="s">
        <v>171</v>
      </c>
      <c r="G16" s="1" t="s">
        <v>173</v>
      </c>
      <c r="H16" s="65"/>
      <c r="I16" s="65"/>
      <c r="J16" s="65"/>
      <c r="K16" s="65"/>
      <c r="L16" s="1" t="s">
        <v>171</v>
      </c>
      <c r="M16" s="1" t="s">
        <v>173</v>
      </c>
      <c r="N16" s="65"/>
      <c r="O16" s="65"/>
      <c r="P16" s="65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246873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v>284690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-37817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v>-37817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1" t="s">
        <v>174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21.75" customHeight="1">
      <c r="A37" s="61" t="s">
        <v>175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9">
      <selection activeCell="B46" sqref="B46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1" t="s">
        <v>51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2:13" ht="18.75">
      <c r="B7" s="14" t="s">
        <v>5</v>
      </c>
      <c r="C7" s="61" t="s">
        <v>18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/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17"/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/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/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3" t="s">
        <v>6</v>
      </c>
      <c r="C14" s="63" t="s">
        <v>7</v>
      </c>
      <c r="D14" s="63" t="s">
        <v>19</v>
      </c>
      <c r="E14" s="63" t="s">
        <v>34</v>
      </c>
      <c r="F14" s="62" t="s">
        <v>198</v>
      </c>
      <c r="G14" s="62"/>
      <c r="H14" s="62"/>
      <c r="I14" s="63" t="s">
        <v>35</v>
      </c>
      <c r="J14" s="62" t="s">
        <v>197</v>
      </c>
      <c r="K14" s="62"/>
      <c r="L14" s="62"/>
      <c r="M14" s="63" t="s">
        <v>150</v>
      </c>
    </row>
    <row r="15" spans="2:13" ht="256.5" customHeight="1">
      <c r="B15" s="65"/>
      <c r="C15" s="65"/>
      <c r="D15" s="65"/>
      <c r="E15" s="65"/>
      <c r="F15" s="1" t="s">
        <v>28</v>
      </c>
      <c r="G15" s="1" t="s">
        <v>29</v>
      </c>
      <c r="H15" s="1" t="s">
        <v>30</v>
      </c>
      <c r="I15" s="65"/>
      <c r="J15" s="1" t="s">
        <v>28</v>
      </c>
      <c r="K15" s="1" t="s">
        <v>29</v>
      </c>
      <c r="L15" s="1" t="s">
        <v>30</v>
      </c>
      <c r="M15" s="65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1" t="s">
        <v>199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2:13" ht="47.25" customHeight="1">
      <c r="B39" s="61" t="s">
        <v>61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ht="75.75" customHeight="1">
      <c r="B40" s="68" t="s">
        <v>201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B19">
      <selection activeCell="E20" sqref="E20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92.25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1" t="s">
        <v>50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15" ht="18.75">
      <c r="B7" s="14" t="s">
        <v>5</v>
      </c>
      <c r="C7" s="61" t="s">
        <v>262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18.75">
      <c r="B8" s="14" t="s">
        <v>20</v>
      </c>
      <c r="C8" s="61" t="s">
        <v>62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270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269</v>
      </c>
      <c r="N14" s="17"/>
      <c r="O14" s="17"/>
    </row>
    <row r="15" spans="8:15" ht="37.5" customHeight="1">
      <c r="H15" s="16"/>
      <c r="I15" s="16"/>
      <c r="J15" s="16"/>
      <c r="K15" s="16"/>
      <c r="L15" s="16"/>
      <c r="M15" s="16"/>
      <c r="O15" s="28"/>
    </row>
    <row r="16" spans="2:15" ht="32.25" customHeight="1">
      <c r="B16" s="63" t="s">
        <v>6</v>
      </c>
      <c r="C16" s="63" t="s">
        <v>7</v>
      </c>
      <c r="D16" s="63" t="s">
        <v>19</v>
      </c>
      <c r="E16" s="63" t="s">
        <v>34</v>
      </c>
      <c r="F16" s="63" t="s">
        <v>33</v>
      </c>
      <c r="G16" s="62" t="s">
        <v>31</v>
      </c>
      <c r="H16" s="62"/>
      <c r="I16" s="62"/>
      <c r="J16" s="63" t="s">
        <v>35</v>
      </c>
      <c r="K16" s="63" t="s">
        <v>192</v>
      </c>
      <c r="L16" s="62" t="s">
        <v>191</v>
      </c>
      <c r="M16" s="62"/>
      <c r="N16" s="62"/>
      <c r="O16" s="63" t="s">
        <v>150</v>
      </c>
    </row>
    <row r="17" spans="2:15" ht="256.5" customHeight="1">
      <c r="B17" s="65"/>
      <c r="C17" s="65"/>
      <c r="D17" s="65"/>
      <c r="E17" s="65"/>
      <c r="F17" s="65"/>
      <c r="G17" s="1" t="s">
        <v>26</v>
      </c>
      <c r="H17" s="1" t="s">
        <v>27</v>
      </c>
      <c r="I17" s="1" t="s">
        <v>30</v>
      </c>
      <c r="J17" s="65"/>
      <c r="K17" s="65"/>
      <c r="L17" s="1" t="s">
        <v>26</v>
      </c>
      <c r="M17" s="1" t="s">
        <v>27</v>
      </c>
      <c r="N17" s="1" t="s">
        <v>30</v>
      </c>
      <c r="O17" s="65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246873</v>
      </c>
      <c r="F19" s="19">
        <f>E19</f>
        <v>246873</v>
      </c>
      <c r="G19" s="19">
        <v>40142</v>
      </c>
      <c r="H19" s="19">
        <v>113</v>
      </c>
      <c r="I19" s="19"/>
      <c r="J19" s="19">
        <v>225199</v>
      </c>
      <c r="K19" s="19">
        <f>J19</f>
        <v>225199</v>
      </c>
      <c r="L19" s="19">
        <v>35678</v>
      </c>
      <c r="M19" s="19">
        <v>68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284690</v>
      </c>
      <c r="F20" s="19">
        <f aca="true" t="shared" si="0" ref="F20:F31">E20</f>
        <v>284690</v>
      </c>
      <c r="G20" s="19">
        <v>42252</v>
      </c>
      <c r="H20" s="19">
        <v>206</v>
      </c>
      <c r="I20" s="19"/>
      <c r="J20" s="19">
        <v>257851</v>
      </c>
      <c r="K20" s="19">
        <f aca="true" t="shared" si="1" ref="K20:K31">J20</f>
        <v>257851</v>
      </c>
      <c r="L20" s="19">
        <v>34006</v>
      </c>
      <c r="M20" s="19">
        <v>203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v>-37817</v>
      </c>
      <c r="F21" s="19">
        <f t="shared" si="0"/>
        <v>-37817</v>
      </c>
      <c r="G21" s="19">
        <v>-2110</v>
      </c>
      <c r="H21" s="19"/>
      <c r="I21" s="19"/>
      <c r="J21" s="19">
        <v>-32652</v>
      </c>
      <c r="K21" s="19">
        <f t="shared" si="1"/>
        <v>-32652</v>
      </c>
      <c r="L21" s="19">
        <v>-1672</v>
      </c>
      <c r="M21" s="19"/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v>-37817</v>
      </c>
      <c r="F24" s="19">
        <f t="shared" si="0"/>
        <v>-37817</v>
      </c>
      <c r="G24" s="19">
        <v>-2110</v>
      </c>
      <c r="H24" s="19">
        <v>-93</v>
      </c>
      <c r="I24" s="19"/>
      <c r="J24" s="19">
        <v>-32652</v>
      </c>
      <c r="K24" s="19">
        <f t="shared" si="1"/>
        <v>-32652</v>
      </c>
      <c r="L24" s="19">
        <v>-1672</v>
      </c>
      <c r="M24" s="19">
        <v>-135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25994</v>
      </c>
      <c r="F27" s="19">
        <f t="shared" si="0"/>
        <v>25994</v>
      </c>
      <c r="G27" s="19"/>
      <c r="H27" s="19"/>
      <c r="I27" s="19"/>
      <c r="J27" s="19">
        <v>3308</v>
      </c>
      <c r="K27" s="19">
        <f t="shared" si="1"/>
        <v>3308</v>
      </c>
      <c r="L27" s="19"/>
      <c r="M27" s="19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v>7186</v>
      </c>
      <c r="F28" s="19">
        <f t="shared" si="0"/>
        <v>7186</v>
      </c>
      <c r="G28" s="19"/>
      <c r="H28" s="19"/>
      <c r="I28" s="19"/>
      <c r="J28" s="19">
        <v>4405</v>
      </c>
      <c r="K28" s="19">
        <f t="shared" si="1"/>
        <v>4405</v>
      </c>
      <c r="L28" s="19"/>
      <c r="M28" s="19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v>-19009</v>
      </c>
      <c r="F29" s="19">
        <f t="shared" si="0"/>
        <v>-19009</v>
      </c>
      <c r="G29" s="19"/>
      <c r="H29" s="19"/>
      <c r="I29" s="19"/>
      <c r="J29" s="19">
        <v>-33749</v>
      </c>
      <c r="K29" s="19">
        <f t="shared" si="1"/>
        <v>-33749</v>
      </c>
      <c r="L29" s="19"/>
      <c r="M29" s="19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v>-19009</v>
      </c>
      <c r="F31" s="19">
        <f t="shared" si="0"/>
        <v>-19009</v>
      </c>
      <c r="G31" s="19">
        <v>-2210</v>
      </c>
      <c r="H31" s="19">
        <v>-93</v>
      </c>
      <c r="I31" s="19"/>
      <c r="J31" s="19">
        <v>-33749</v>
      </c>
      <c r="K31" s="19">
        <f t="shared" si="1"/>
        <v>-33749</v>
      </c>
      <c r="L31" s="19">
        <v>-1672</v>
      </c>
      <c r="M31" s="19">
        <v>-135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18.75">
      <c r="E35" s="30"/>
    </row>
    <row r="36" ht="18.75">
      <c r="B36" s="22" t="s">
        <v>32</v>
      </c>
    </row>
    <row r="37" spans="2:15" ht="21.75" customHeight="1">
      <c r="B37" s="61" t="s">
        <v>193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21.75" customHeight="1">
      <c r="B38" s="61" t="s">
        <v>194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20.25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272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271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B38:O38"/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7:O3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5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A82">
      <selection activeCell="C100" sqref="C100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1" t="s">
        <v>52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2:17" ht="18.75">
      <c r="B7" s="14" t="s">
        <v>5</v>
      </c>
      <c r="C7" s="61" t="s">
        <v>18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/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17"/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/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/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3" t="s">
        <v>6</v>
      </c>
      <c r="C15" s="63" t="s">
        <v>7</v>
      </c>
      <c r="D15" s="63" t="s">
        <v>19</v>
      </c>
      <c r="E15" s="63" t="s">
        <v>34</v>
      </c>
      <c r="F15" s="62" t="s">
        <v>59</v>
      </c>
      <c r="G15" s="62"/>
      <c r="H15" s="62"/>
      <c r="I15" s="62"/>
      <c r="J15" s="62"/>
      <c r="K15" s="63" t="s">
        <v>35</v>
      </c>
      <c r="L15" s="62" t="s">
        <v>59</v>
      </c>
      <c r="M15" s="62"/>
      <c r="N15" s="62"/>
      <c r="O15" s="62"/>
      <c r="P15" s="62"/>
      <c r="Q15" s="63" t="s">
        <v>149</v>
      </c>
    </row>
    <row r="16" spans="2:17" ht="18.75">
      <c r="B16" s="64"/>
      <c r="C16" s="64"/>
      <c r="D16" s="64"/>
      <c r="E16" s="64"/>
      <c r="F16" s="63" t="s">
        <v>25</v>
      </c>
      <c r="G16" s="66" t="s">
        <v>170</v>
      </c>
      <c r="H16" s="67"/>
      <c r="I16" s="63" t="s">
        <v>27</v>
      </c>
      <c r="J16" s="63" t="s">
        <v>30</v>
      </c>
      <c r="K16" s="64"/>
      <c r="L16" s="63" t="s">
        <v>25</v>
      </c>
      <c r="M16" s="66" t="s">
        <v>170</v>
      </c>
      <c r="N16" s="67"/>
      <c r="O16" s="63" t="s">
        <v>27</v>
      </c>
      <c r="P16" s="63" t="s">
        <v>30</v>
      </c>
      <c r="Q16" s="64"/>
    </row>
    <row r="17" spans="2:17" ht="273" customHeight="1">
      <c r="B17" s="65"/>
      <c r="C17" s="65"/>
      <c r="D17" s="65"/>
      <c r="E17" s="65"/>
      <c r="F17" s="65"/>
      <c r="G17" s="1" t="s">
        <v>171</v>
      </c>
      <c r="H17" s="1" t="s">
        <v>173</v>
      </c>
      <c r="I17" s="65"/>
      <c r="J17" s="65"/>
      <c r="K17" s="65"/>
      <c r="L17" s="65"/>
      <c r="M17" s="1" t="s">
        <v>171</v>
      </c>
      <c r="N17" s="1" t="s">
        <v>173</v>
      </c>
      <c r="O17" s="65"/>
      <c r="P17" s="65"/>
      <c r="Q17" s="65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1" t="s">
        <v>174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ht="18.75">
      <c r="B78" s="61" t="s">
        <v>175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2" t="s">
        <v>6</v>
      </c>
      <c r="C84" s="62" t="s">
        <v>7</v>
      </c>
      <c r="D84" s="62" t="s">
        <v>19</v>
      </c>
      <c r="E84" s="62" t="s">
        <v>155</v>
      </c>
      <c r="F84" s="62" t="s">
        <v>59</v>
      </c>
      <c r="G84" s="62"/>
      <c r="H84" s="62"/>
      <c r="I84" s="62"/>
      <c r="J84" s="62"/>
      <c r="K84" s="62" t="s">
        <v>159</v>
      </c>
      <c r="L84" s="62" t="s">
        <v>59</v>
      </c>
      <c r="M84" s="62"/>
      <c r="N84" s="62"/>
      <c r="O84" s="62"/>
      <c r="P84" s="62"/>
      <c r="Q84" s="62" t="s">
        <v>149</v>
      </c>
    </row>
    <row r="85" spans="2:17" ht="18.75" customHeight="1">
      <c r="B85" s="62"/>
      <c r="C85" s="62"/>
      <c r="D85" s="62"/>
      <c r="E85" s="62"/>
      <c r="F85" s="63" t="s">
        <v>25</v>
      </c>
      <c r="G85" s="62" t="s">
        <v>170</v>
      </c>
      <c r="H85" s="62"/>
      <c r="I85" s="63" t="s">
        <v>27</v>
      </c>
      <c r="J85" s="63" t="s">
        <v>30</v>
      </c>
      <c r="K85" s="62"/>
      <c r="L85" s="63" t="s">
        <v>25</v>
      </c>
      <c r="M85" s="62" t="s">
        <v>170</v>
      </c>
      <c r="N85" s="62"/>
      <c r="O85" s="63" t="s">
        <v>27</v>
      </c>
      <c r="P85" s="63" t="s">
        <v>30</v>
      </c>
      <c r="Q85" s="62"/>
    </row>
    <row r="86" spans="2:17" ht="271.5" customHeight="1">
      <c r="B86" s="62"/>
      <c r="C86" s="62"/>
      <c r="D86" s="62"/>
      <c r="E86" s="62"/>
      <c r="F86" s="65"/>
      <c r="G86" s="1" t="s">
        <v>171</v>
      </c>
      <c r="H86" s="1" t="s">
        <v>173</v>
      </c>
      <c r="I86" s="65"/>
      <c r="J86" s="65"/>
      <c r="K86" s="62"/>
      <c r="L86" s="65"/>
      <c r="M86" s="1" t="s">
        <v>171</v>
      </c>
      <c r="N86" s="1" t="s">
        <v>173</v>
      </c>
      <c r="O86" s="65"/>
      <c r="P86" s="65"/>
      <c r="Q86" s="62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1" t="s">
        <v>174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ht="18.75">
      <c r="B96" s="61" t="s">
        <v>175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F16:F17"/>
    <mergeCell ref="I16:I17"/>
    <mergeCell ref="G16:H16"/>
    <mergeCell ref="J16:J17"/>
    <mergeCell ref="O16:O17"/>
    <mergeCell ref="P16:P17"/>
    <mergeCell ref="L16:L17"/>
    <mergeCell ref="M16:N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B19">
      <selection activeCell="J9" sqref="J9:J12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1" t="s">
        <v>51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2:13" ht="18.75" customHeight="1">
      <c r="B7" s="14" t="s">
        <v>5</v>
      </c>
      <c r="C7" s="61" t="s">
        <v>18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270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269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3" t="s">
        <v>6</v>
      </c>
      <c r="C14" s="63" t="s">
        <v>7</v>
      </c>
      <c r="D14" s="63" t="s">
        <v>19</v>
      </c>
      <c r="E14" s="63" t="s">
        <v>34</v>
      </c>
      <c r="F14" s="62" t="s">
        <v>59</v>
      </c>
      <c r="G14" s="62"/>
      <c r="H14" s="62"/>
      <c r="I14" s="63" t="s">
        <v>35</v>
      </c>
      <c r="J14" s="62" t="s">
        <v>59</v>
      </c>
      <c r="K14" s="62"/>
      <c r="L14" s="62"/>
      <c r="M14" s="63" t="s">
        <v>149</v>
      </c>
    </row>
    <row r="15" spans="2:13" ht="256.5" customHeight="1">
      <c r="B15" s="65"/>
      <c r="C15" s="65"/>
      <c r="D15" s="65"/>
      <c r="E15" s="65"/>
      <c r="F15" s="1" t="s">
        <v>28</v>
      </c>
      <c r="G15" s="1" t="s">
        <v>29</v>
      </c>
      <c r="H15" s="1" t="s">
        <v>30</v>
      </c>
      <c r="I15" s="65"/>
      <c r="J15" s="1" t="s">
        <v>28</v>
      </c>
      <c r="K15" s="1" t="s">
        <v>29</v>
      </c>
      <c r="L15" s="1" t="s">
        <v>30</v>
      </c>
      <c r="M15" s="65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69" t="s">
        <v>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 ht="36.75" customHeight="1">
      <c r="B60" s="61" t="s">
        <v>60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2:13" ht="44.25" customHeight="1">
      <c r="B61" s="61" t="s">
        <v>61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3" t="s">
        <v>6</v>
      </c>
      <c r="C65" s="63" t="s">
        <v>7</v>
      </c>
      <c r="D65" s="63" t="s">
        <v>19</v>
      </c>
      <c r="E65" s="63" t="s">
        <v>155</v>
      </c>
      <c r="F65" s="62" t="s">
        <v>59</v>
      </c>
      <c r="G65" s="62"/>
      <c r="H65" s="62"/>
      <c r="I65" s="63" t="s">
        <v>159</v>
      </c>
      <c r="J65" s="62" t="s">
        <v>59</v>
      </c>
      <c r="K65" s="62"/>
      <c r="L65" s="62"/>
      <c r="M65" s="63" t="s">
        <v>149</v>
      </c>
    </row>
    <row r="66" spans="2:13" ht="249.75" customHeight="1">
      <c r="B66" s="65"/>
      <c r="C66" s="65"/>
      <c r="D66" s="65"/>
      <c r="E66" s="65"/>
      <c r="F66" s="1" t="s">
        <v>28</v>
      </c>
      <c r="G66" s="1" t="s">
        <v>29</v>
      </c>
      <c r="H66" s="1" t="s">
        <v>30</v>
      </c>
      <c r="I66" s="65"/>
      <c r="J66" s="1" t="s">
        <v>28</v>
      </c>
      <c r="K66" s="1" t="s">
        <v>29</v>
      </c>
      <c r="L66" s="1" t="s">
        <v>30</v>
      </c>
      <c r="M66" s="65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69" t="s">
        <v>32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 ht="42.75" customHeight="1">
      <c r="B75" s="61" t="s">
        <v>60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2:13" ht="42.75" customHeight="1">
      <c r="B76" s="61" t="s">
        <v>61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9" spans="2:13" ht="26.25">
      <c r="B79" s="34" t="s">
        <v>0</v>
      </c>
      <c r="I79" s="36"/>
      <c r="J79" s="36"/>
      <c r="K79" s="36"/>
      <c r="L79" s="35" t="s">
        <v>272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271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tabSelected="1" view="pageBreakPreview" zoomScale="70" zoomScaleNormal="55" zoomScaleSheetLayoutView="70" zoomScalePageLayoutView="0" workbookViewId="0" topLeftCell="D13">
      <selection activeCell="I20" sqref="I20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22.5" customHeight="1">
      <c r="B6" s="14" t="s">
        <v>4</v>
      </c>
      <c r="C6" s="61" t="s">
        <v>50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2:17" ht="18.75">
      <c r="B7" s="14" t="s">
        <v>5</v>
      </c>
      <c r="C7" s="61" t="s">
        <v>18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2:17" ht="18.75">
      <c r="B8" s="14" t="s">
        <v>20</v>
      </c>
      <c r="C8" s="61" t="s">
        <v>62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270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269</v>
      </c>
      <c r="N14" s="17"/>
      <c r="O14" s="17"/>
      <c r="P14" s="17"/>
      <c r="Q14" s="17"/>
    </row>
    <row r="15" spans="8:17" ht="60" customHeight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3" t="s">
        <v>6</v>
      </c>
      <c r="C16" s="63" t="s">
        <v>7</v>
      </c>
      <c r="D16" s="63" t="s">
        <v>19</v>
      </c>
      <c r="E16" s="63" t="s">
        <v>34</v>
      </c>
      <c r="F16" s="63" t="s">
        <v>63</v>
      </c>
      <c r="G16" s="62" t="s">
        <v>64</v>
      </c>
      <c r="H16" s="62"/>
      <c r="I16" s="62"/>
      <c r="J16" s="62"/>
      <c r="K16" s="63" t="s">
        <v>35</v>
      </c>
      <c r="L16" s="63" t="s">
        <v>114</v>
      </c>
      <c r="M16" s="62" t="s">
        <v>65</v>
      </c>
      <c r="N16" s="62"/>
      <c r="O16" s="62"/>
      <c r="P16" s="62"/>
      <c r="Q16" s="63" t="s">
        <v>150</v>
      </c>
    </row>
    <row r="17" spans="2:17" ht="173.25" customHeight="1">
      <c r="B17" s="65"/>
      <c r="C17" s="65"/>
      <c r="D17" s="65"/>
      <c r="E17" s="65"/>
      <c r="F17" s="65"/>
      <c r="G17" s="1" t="s">
        <v>26</v>
      </c>
      <c r="H17" s="1" t="s">
        <v>27</v>
      </c>
      <c r="I17" s="1" t="s">
        <v>109</v>
      </c>
      <c r="J17" s="1" t="s">
        <v>30</v>
      </c>
      <c r="K17" s="65"/>
      <c r="L17" s="65"/>
      <c r="M17" s="1" t="s">
        <v>26</v>
      </c>
      <c r="N17" s="1" t="s">
        <v>27</v>
      </c>
      <c r="O17" s="1" t="s">
        <v>109</v>
      </c>
      <c r="P17" s="1" t="s">
        <v>30</v>
      </c>
      <c r="Q17" s="65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E20+E28+E33+E41+E42+E43+E46+E47+E48</f>
        <v>314471</v>
      </c>
      <c r="F19" s="19"/>
      <c r="G19" s="19">
        <f>G20+G28+G33+G41+G42+G43+G46+G47+G48</f>
        <v>42252</v>
      </c>
      <c r="H19" s="19">
        <f>236</f>
        <v>236</v>
      </c>
      <c r="I19" s="19">
        <f>G19+H19</f>
        <v>42488</v>
      </c>
      <c r="J19" s="19"/>
      <c r="K19" s="19">
        <f>K20+K28+K33+K41+K42+K43+K46+K47+K48</f>
        <v>257851</v>
      </c>
      <c r="L19" s="19"/>
      <c r="M19" s="19">
        <f>M20+M28+M33+M41+M42+M43+M46+M47+M48</f>
        <v>34006</v>
      </c>
      <c r="N19" s="19"/>
      <c r="O19" s="19">
        <f>M19+N19</f>
        <v>34006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198058</v>
      </c>
      <c r="F20" s="19"/>
      <c r="G20" s="19">
        <f>G21+G22+G27</f>
        <v>22714</v>
      </c>
      <c r="H20" s="19">
        <v>31</v>
      </c>
      <c r="I20" s="19">
        <f>G20+H20</f>
        <v>22745</v>
      </c>
      <c r="J20" s="19"/>
      <c r="K20" s="19">
        <f>K21+K22+K27</f>
        <v>157401</v>
      </c>
      <c r="L20" s="19"/>
      <c r="M20" s="19">
        <f>M21+M22+M27</f>
        <v>18867</v>
      </c>
      <c r="N20" s="19">
        <v>28</v>
      </c>
      <c r="O20" s="19">
        <f>M20+N20</f>
        <v>18895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v>145795</v>
      </c>
      <c r="F21" s="19"/>
      <c r="G21" s="19">
        <v>2247</v>
      </c>
      <c r="H21" s="19"/>
      <c r="I21" s="19">
        <f>G21+H21</f>
        <v>2247</v>
      </c>
      <c r="J21" s="19"/>
      <c r="K21" s="19">
        <f>90711+3003+11598+18387</f>
        <v>123699</v>
      </c>
      <c r="L21" s="19"/>
      <c r="M21" s="19">
        <v>2221</v>
      </c>
      <c r="N21" s="19"/>
      <c r="O21" s="19">
        <f>M21+N21</f>
        <v>2221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v>23487</v>
      </c>
      <c r="F22" s="19"/>
      <c r="G22" s="19">
        <v>20407</v>
      </c>
      <c r="H22" s="19"/>
      <c r="I22" s="19">
        <f>G22+H22</f>
        <v>20407</v>
      </c>
      <c r="J22" s="19"/>
      <c r="K22" s="19">
        <v>16592</v>
      </c>
      <c r="L22" s="19"/>
      <c r="M22" s="19">
        <v>16592</v>
      </c>
      <c r="N22" s="19"/>
      <c r="O22" s="19">
        <f>M22+N22</f>
        <v>16592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v>23487</v>
      </c>
      <c r="F25" s="19"/>
      <c r="G25" s="19">
        <v>20407</v>
      </c>
      <c r="H25" s="19"/>
      <c r="I25" s="19">
        <f>G25+H25</f>
        <v>20407</v>
      </c>
      <c r="J25" s="19"/>
      <c r="K25" s="19">
        <v>16592</v>
      </c>
      <c r="L25" s="19"/>
      <c r="M25" s="19">
        <v>16592</v>
      </c>
      <c r="N25" s="19"/>
      <c r="O25" s="19">
        <f>M25+N25</f>
        <v>16592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28776</v>
      </c>
      <c r="F27" s="19"/>
      <c r="G27" s="19">
        <v>60</v>
      </c>
      <c r="H27" s="19"/>
      <c r="I27" s="19">
        <f>G27+H27</f>
        <v>60</v>
      </c>
      <c r="J27" s="19"/>
      <c r="K27" s="19">
        <v>17110</v>
      </c>
      <c r="L27" s="19"/>
      <c r="M27" s="19">
        <v>54</v>
      </c>
      <c r="N27" s="19"/>
      <c r="O27" s="19">
        <f>M27+N27</f>
        <v>54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f>2896+E32</f>
        <v>4800</v>
      </c>
      <c r="F28" s="19"/>
      <c r="G28" s="19">
        <v>55</v>
      </c>
      <c r="H28" s="19"/>
      <c r="I28" s="19">
        <f>G28+H28</f>
        <v>55</v>
      </c>
      <c r="J28" s="19"/>
      <c r="K28" s="19">
        <f>3334+K32</f>
        <v>6890</v>
      </c>
      <c r="L28" s="19"/>
      <c r="M28" s="19">
        <v>82</v>
      </c>
      <c r="N28" s="19"/>
      <c r="O28" s="19">
        <f>M28+N28</f>
        <v>82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341</v>
      </c>
      <c r="F29" s="19"/>
      <c r="G29" s="19">
        <v>38</v>
      </c>
      <c r="H29" s="19"/>
      <c r="I29" s="19">
        <v>38</v>
      </c>
      <c r="J29" s="19"/>
      <c r="K29" s="19">
        <v>325</v>
      </c>
      <c r="L29" s="19"/>
      <c r="M29" s="19">
        <v>33</v>
      </c>
      <c r="N29" s="19"/>
      <c r="O29" s="19">
        <v>33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>
        <v>1904</v>
      </c>
      <c r="F32" s="19"/>
      <c r="G32" s="19">
        <v>1119</v>
      </c>
      <c r="H32" s="19"/>
      <c r="I32" s="19">
        <f aca="true" t="shared" si="0" ref="I32:I42">G32+H32</f>
        <v>1119</v>
      </c>
      <c r="J32" s="19"/>
      <c r="K32" s="19">
        <v>3556</v>
      </c>
      <c r="L32" s="19"/>
      <c r="M32" s="19">
        <f>608+103</f>
        <v>711</v>
      </c>
      <c r="N32" s="19"/>
      <c r="O32" s="19">
        <f aca="true" t="shared" si="1" ref="O32:O42">M32+N32</f>
        <v>711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60970</v>
      </c>
      <c r="F33" s="19"/>
      <c r="G33" s="19">
        <v>10045</v>
      </c>
      <c r="H33" s="19">
        <v>137</v>
      </c>
      <c r="I33" s="19">
        <f t="shared" si="0"/>
        <v>10182</v>
      </c>
      <c r="J33" s="19"/>
      <c r="K33" s="19">
        <v>51711</v>
      </c>
      <c r="L33" s="19"/>
      <c r="M33" s="19">
        <v>7836</v>
      </c>
      <c r="N33" s="19">
        <v>20</v>
      </c>
      <c r="O33" s="19">
        <f t="shared" si="1"/>
        <v>7856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9755</v>
      </c>
      <c r="F34" s="19"/>
      <c r="G34" s="59">
        <f>E34*21.1%</f>
        <v>2058.3050000000003</v>
      </c>
      <c r="H34" s="19"/>
      <c r="I34" s="19">
        <f t="shared" si="0"/>
        <v>2058.3050000000003</v>
      </c>
      <c r="J34" s="19"/>
      <c r="K34" s="19">
        <v>9308</v>
      </c>
      <c r="L34" s="59"/>
      <c r="M34" s="59">
        <v>1396.2</v>
      </c>
      <c r="N34" s="19"/>
      <c r="O34" s="19">
        <f t="shared" si="1"/>
        <v>1396.2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f>6526+296+296+199</f>
        <v>7317</v>
      </c>
      <c r="F35" s="19"/>
      <c r="G35" s="59">
        <f>E35*21.1%</f>
        <v>1543.8870000000002</v>
      </c>
      <c r="H35" s="19"/>
      <c r="I35" s="19">
        <f t="shared" si="0"/>
        <v>1543.8870000000002</v>
      </c>
      <c r="J35" s="19"/>
      <c r="K35" s="19">
        <f>5688+286+273</f>
        <v>6247</v>
      </c>
      <c r="L35" s="59"/>
      <c r="M35" s="59">
        <v>937.05</v>
      </c>
      <c r="N35" s="19"/>
      <c r="O35" s="19">
        <f t="shared" si="1"/>
        <v>937.05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v>43898</v>
      </c>
      <c r="F36" s="19"/>
      <c r="G36" s="59">
        <f>E36*21.1%+127-2600</f>
        <v>6789.478000000001</v>
      </c>
      <c r="H36" s="19"/>
      <c r="I36" s="19">
        <f t="shared" si="0"/>
        <v>6789.478000000001</v>
      </c>
      <c r="J36" s="19"/>
      <c r="K36" s="19">
        <v>36156</v>
      </c>
      <c r="L36" s="59"/>
      <c r="M36" s="59">
        <v>5502.4</v>
      </c>
      <c r="N36" s="19"/>
      <c r="O36" s="19">
        <f t="shared" si="1"/>
        <v>5502.4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262</v>
      </c>
      <c r="F37" s="19"/>
      <c r="G37" s="19">
        <v>65</v>
      </c>
      <c r="H37" s="19"/>
      <c r="I37" s="19">
        <f t="shared" si="0"/>
        <v>65</v>
      </c>
      <c r="J37" s="19"/>
      <c r="K37" s="19">
        <v>306</v>
      </c>
      <c r="L37" s="19"/>
      <c r="M37" s="19">
        <v>65</v>
      </c>
      <c r="N37" s="19"/>
      <c r="O37" s="19">
        <f t="shared" si="1"/>
        <v>65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f t="shared" si="1"/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34</v>
      </c>
      <c r="L39" s="19"/>
      <c r="M39" s="19">
        <v>5</v>
      </c>
      <c r="N39" s="19"/>
      <c r="O39" s="19">
        <f t="shared" si="1"/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204</v>
      </c>
      <c r="F40" s="19"/>
      <c r="G40" s="19">
        <v>40</v>
      </c>
      <c r="H40" s="19"/>
      <c r="I40" s="19">
        <f t="shared" si="0"/>
        <v>40</v>
      </c>
      <c r="J40" s="19"/>
      <c r="K40" s="19">
        <v>242</v>
      </c>
      <c r="L40" s="19"/>
      <c r="M40" s="19">
        <v>40</v>
      </c>
      <c r="N40" s="19"/>
      <c r="O40" s="19">
        <f t="shared" si="1"/>
        <v>40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19">
        <v>14652</v>
      </c>
      <c r="F41" s="19"/>
      <c r="G41" s="19">
        <v>2988</v>
      </c>
      <c r="H41" s="19"/>
      <c r="I41" s="19">
        <f t="shared" si="0"/>
        <v>2988</v>
      </c>
      <c r="J41" s="19"/>
      <c r="K41" s="19">
        <v>13465</v>
      </c>
      <c r="L41" s="19"/>
      <c r="M41" s="19">
        <v>2361</v>
      </c>
      <c r="N41" s="19"/>
      <c r="O41" s="19">
        <f t="shared" si="1"/>
        <v>2361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v>12473</v>
      </c>
      <c r="F42" s="19"/>
      <c r="G42" s="19">
        <v>985</v>
      </c>
      <c r="H42" s="19"/>
      <c r="I42" s="19">
        <f t="shared" si="0"/>
        <v>985</v>
      </c>
      <c r="J42" s="19"/>
      <c r="K42" s="19">
        <v>9866</v>
      </c>
      <c r="L42" s="19"/>
      <c r="M42" s="19">
        <v>657</v>
      </c>
      <c r="N42" s="19"/>
      <c r="O42" s="19">
        <f t="shared" si="1"/>
        <v>657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19">
        <f>13020-3395+13893</f>
        <v>23518</v>
      </c>
      <c r="F48" s="19"/>
      <c r="G48" s="19">
        <v>5465</v>
      </c>
      <c r="H48" s="19">
        <v>37</v>
      </c>
      <c r="I48" s="19">
        <f>G48+H48</f>
        <v>5502</v>
      </c>
      <c r="J48" s="19"/>
      <c r="K48" s="19">
        <v>18518</v>
      </c>
      <c r="L48" s="19"/>
      <c r="M48" s="19">
        <v>4203</v>
      </c>
      <c r="N48" s="19">
        <v>5</v>
      </c>
      <c r="O48" s="19">
        <f>M48+N48</f>
        <v>4208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14345</v>
      </c>
      <c r="F60" s="19"/>
      <c r="G60" s="19">
        <f>G61+G62+G64</f>
        <v>1119</v>
      </c>
      <c r="H60" s="19"/>
      <c r="I60" s="19">
        <f>G60+H60</f>
        <v>1119</v>
      </c>
      <c r="J60" s="19"/>
      <c r="K60" s="19">
        <f>K61+K62+K64</f>
        <v>3556</v>
      </c>
      <c r="L60" s="19"/>
      <c r="M60" s="19">
        <f>M61+M62+M64</f>
        <v>711</v>
      </c>
      <c r="N60" s="19"/>
      <c r="O60" s="19">
        <f>M60+N60</f>
        <v>711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v>9877</v>
      </c>
      <c r="F61" s="19"/>
      <c r="G61" s="19">
        <v>862</v>
      </c>
      <c r="H61" s="19"/>
      <c r="I61" s="19">
        <f>G61+H61</f>
        <v>862</v>
      </c>
      <c r="J61" s="19"/>
      <c r="K61" s="19">
        <v>2351</v>
      </c>
      <c r="L61" s="19"/>
      <c r="M61" s="19">
        <v>608</v>
      </c>
      <c r="N61" s="19"/>
      <c r="O61" s="19">
        <f>M61+N61</f>
        <v>608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f>E60-E61</f>
        <v>4468</v>
      </c>
      <c r="F62" s="19"/>
      <c r="G62" s="19">
        <v>257</v>
      </c>
      <c r="H62" s="19"/>
      <c r="I62" s="19">
        <f>G62+H62</f>
        <v>257</v>
      </c>
      <c r="J62" s="19"/>
      <c r="K62" s="19">
        <v>632</v>
      </c>
      <c r="L62" s="19"/>
      <c r="M62" s="19">
        <v>103</v>
      </c>
      <c r="N62" s="19"/>
      <c r="O62" s="19">
        <f>M62+N62</f>
        <v>103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>
        <v>121</v>
      </c>
      <c r="F64" s="19"/>
      <c r="G64" s="19"/>
      <c r="H64" s="19"/>
      <c r="I64" s="19"/>
      <c r="J64" s="19"/>
      <c r="K64" s="19">
        <v>573</v>
      </c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1" t="s">
        <v>147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ht="18.75" customHeight="1">
      <c r="B68" s="61" t="s">
        <v>148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3" t="s">
        <v>6</v>
      </c>
      <c r="C73" s="63" t="s">
        <v>7</v>
      </c>
      <c r="D73" s="63" t="s">
        <v>19</v>
      </c>
      <c r="E73" s="63" t="s">
        <v>155</v>
      </c>
      <c r="F73" s="63" t="s">
        <v>63</v>
      </c>
      <c r="G73" s="62" t="s">
        <v>64</v>
      </c>
      <c r="H73" s="62"/>
      <c r="I73" s="62"/>
      <c r="J73" s="62"/>
      <c r="K73" s="63" t="s">
        <v>159</v>
      </c>
      <c r="L73" s="63" t="s">
        <v>114</v>
      </c>
      <c r="M73" s="62" t="s">
        <v>65</v>
      </c>
      <c r="N73" s="62"/>
      <c r="O73" s="62"/>
      <c r="P73" s="62"/>
      <c r="Q73" s="63" t="s">
        <v>150</v>
      </c>
    </row>
    <row r="74" spans="2:17" ht="160.5" customHeight="1">
      <c r="B74" s="65"/>
      <c r="C74" s="65"/>
      <c r="D74" s="65"/>
      <c r="E74" s="65"/>
      <c r="F74" s="65"/>
      <c r="G74" s="1" t="s">
        <v>26</v>
      </c>
      <c r="H74" s="1" t="s">
        <v>27</v>
      </c>
      <c r="I74" s="1" t="s">
        <v>109</v>
      </c>
      <c r="J74" s="1" t="s">
        <v>30</v>
      </c>
      <c r="K74" s="65"/>
      <c r="L74" s="65"/>
      <c r="M74" s="1" t="s">
        <v>26</v>
      </c>
      <c r="N74" s="1" t="s">
        <v>27</v>
      </c>
      <c r="O74" s="1" t="s">
        <v>109</v>
      </c>
      <c r="P74" s="1" t="s">
        <v>30</v>
      </c>
      <c r="Q74" s="65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40571</v>
      </c>
      <c r="F76" s="40">
        <v>40571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42184</v>
      </c>
      <c r="L76" s="40">
        <v>42184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1" t="s">
        <v>147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8.75" customHeight="1">
      <c r="B85" s="61" t="s">
        <v>148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8" spans="2:17" ht="26.25">
      <c r="B88" s="34" t="s">
        <v>0</v>
      </c>
      <c r="M88" s="36"/>
      <c r="N88" s="36"/>
      <c r="O88" s="36"/>
      <c r="P88" s="35" t="s">
        <v>272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271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C6:Q6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.22" right="0.17" top="0.25" bottom="0.25" header="0.22" footer="0.22"/>
  <pageSetup horizontalDpi="600" verticalDpi="600" orientation="landscape" paperSize="8" scale="55" r:id="rId1"/>
  <headerFooter alignWithMargins="0">
    <oddFooter>&amp;C&amp;P</oddFooter>
  </headerFooter>
  <rowBreaks count="1" manualBreakCount="1">
    <brk id="6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</cp:lastModifiedBy>
  <cp:lastPrinted>2014-07-07T09:10:00Z</cp:lastPrinted>
  <dcterms:created xsi:type="dcterms:W3CDTF">1996-10-08T23:32:33Z</dcterms:created>
  <dcterms:modified xsi:type="dcterms:W3CDTF">2016-04-18T09:46:07Z</dcterms:modified>
  <cp:category/>
  <cp:version/>
  <cp:contentType/>
  <cp:contentStatus/>
</cp:coreProperties>
</file>